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<sst xmlns="http://schemas.openxmlformats.org/spreadsheetml/2006/main" count="294" uniqueCount="109">
  <si>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</si>
  <si>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</si>
  <si>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</si>
  <si>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</si>
  <si>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</si>
  <si>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</si>
  <si>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</si>
  <si>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</si>
  <si>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</si>
  <si>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</si>
  <si>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</si>
  <si>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</si>
  <si>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</si>
  <si>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</si>
  <si>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</si>
  <si>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</si>
  <si>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</si>
  <si>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</si>
  <si>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</si>
  <si>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</si>
  <si>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</si>
  <si>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</si>
  <si>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</si>
  <si>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</si>
  <si>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</si>
  <si>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</si>
  <si>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</si>
  <si>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</si>
  <si>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</si>
  <si>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</si>
  <si>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</si>
  <si>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</si>
  <si>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</si>
  <si>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</si>
  <si>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</si>
  <si>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</si>
  <si>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</si>
  <si>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</si>
  <si>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</si>
  <si>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</si>
  <si>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</si>
  <si>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</si>
  <si>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</si>
  <si>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</si>
  <si>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</si>
  <si>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</si>
  <si>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</si>
  <si>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</si>
  <si>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</si>
  <si>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</si>
  <si>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</si>
  <si>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</si>
  <si>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</si>
  <si>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</si>
  <si>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</si>
  <si>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</si>
  <si>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</si>
  <si>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</si>
  <si>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</si>
  <si>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</si>
  <si>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</si>
  <si>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</si>
  <si>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</si>
  <si>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</si>
  <si>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</si>
  <si>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</si>
  <si>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</si>
  <si>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</si>
  <si>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</si>
  <si>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</si>
  <si>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</si>
  <si>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</si>
  <si>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</si>
  <si>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</si>
  <si>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</si>
  <si>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</si>
  <si>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</si>
  <si>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</si>
  <si>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</si>
  <si>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</si>
  <si>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</si>
  <si>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</si>
  <si>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</si>
  <si>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</si>
  <si>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</si>
  <si>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</si>
  <si>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</si>
  <si>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</si>
  <si>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</si>
  <si>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</si>
  <si>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</si>
  <si>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</si>
  <si>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</si>
  <si>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</si>
  <si>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</si>
  <si>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</si>
  <si>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</si>
  <si>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</si>
  <si>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</si>
  <si>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</si>
  <si>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</si>
  <si>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</si>
  <si>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план на січень-липень 2019р.</t>
  </si>
  <si>
    <t>Фактичні надходження (липень)</t>
  </si>
  <si>
    <t>станом на 31.07.2019</t>
  </si>
  <si>
    <r>
      <t xml:space="preserve">станом на 31.07.2019р.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</si>
  <si>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31.07.2019р.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</si>
  <si>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31.07.2019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</si>
  <si>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31.07.2019р.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</si>
</sst>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25"/>
      <color indexed="8"/>
      <name val="Times New Roman"/>
      <family val="0"/>
    </font>
    <font>
      <sz val="1.65"/>
      <color indexed="8"/>
      <name val="Times New Roman"/>
      <family val="0"/>
    </font>
    <font>
      <sz val="2.85"/>
      <color indexed="8"/>
      <name val="Times New Roman"/>
      <family val="0"/>
    </font>
    <font>
      <sz val="4"/>
      <color indexed="8"/>
      <name val="Times New Roman"/>
      <family val="0"/>
    </font>
    <font>
      <sz val="6.8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55224668"/>
        <c:axId val="27259965"/>
      </c:lineChart>
      <c:catAx>
        <c:axId val="552246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59965"/>
        <c:crosses val="autoZero"/>
        <c:auto val="0"/>
        <c:lblOffset val="100"/>
        <c:tickLblSkip val="1"/>
        <c:noMultiLvlLbl val="0"/>
      </c:catAx>
      <c:valAx>
        <c:axId val="272599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22466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4013094"/>
        <c:axId val="60573527"/>
      </c:lineChart>
      <c:catAx>
        <c:axId val="440130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73527"/>
        <c:crosses val="autoZero"/>
        <c:auto val="0"/>
        <c:lblOffset val="100"/>
        <c:tickLblSkip val="1"/>
        <c:noMultiLvlLbl val="0"/>
      </c:catAx>
      <c:valAx>
        <c:axId val="6057352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130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8290832"/>
        <c:axId val="7508625"/>
      </c:lineChart>
      <c:catAx>
        <c:axId val="82908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08625"/>
        <c:crosses val="autoZero"/>
        <c:auto val="0"/>
        <c:lblOffset val="100"/>
        <c:tickLblSkip val="1"/>
        <c:noMultiLvlLbl val="0"/>
      </c:catAx>
      <c:valAx>
        <c:axId val="750862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908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468762"/>
        <c:axId val="4218859"/>
      </c:lineChart>
      <c:catAx>
        <c:axId val="4687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8859"/>
        <c:crosses val="autoZero"/>
        <c:auto val="0"/>
        <c:lblOffset val="100"/>
        <c:tickLblSkip val="1"/>
        <c:noMultiLvlLbl val="0"/>
      </c:catAx>
      <c:valAx>
        <c:axId val="4218859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8762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37969732"/>
        <c:axId val="6183269"/>
      </c:lineChart>
      <c:dateAx>
        <c:axId val="379697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326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18326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96973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55649422"/>
        <c:axId val="31082751"/>
      </c:lineChart>
      <c:dateAx>
        <c:axId val="556494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8275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08275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64942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11309304"/>
        <c:axId val="34674873"/>
      </c:lineChart>
      <c:dateAx>
        <c:axId val="113093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487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67487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0930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31.07.2019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3638402"/>
        <c:axId val="57201299"/>
      </c:bar3D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01299"/>
        <c:crosses val="autoZero"/>
        <c:auto val="1"/>
        <c:lblOffset val="100"/>
        <c:tickLblSkip val="1"/>
        <c:noMultiLvlLbl val="0"/>
      </c:catAx>
      <c:valAx>
        <c:axId val="57201299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3840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5049644"/>
        <c:axId val="2793613"/>
      </c:bar3D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93613"/>
        <c:crosses val="autoZero"/>
        <c:auto val="1"/>
        <c:lblOffset val="100"/>
        <c:tickLblSkip val="1"/>
        <c:noMultiLvlLbl val="0"/>
      </c:catAx>
      <c:valAx>
        <c:axId val="2793613"/>
        <c:scaling>
          <c:orientation val="minMax"/>
          <c:max val="4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4964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0067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31.07.2019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1 104 648,6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1 088 510,4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+ 2405,2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- 16 138,2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5000</v>
          </cell>
          <cell r="K6">
            <v>46964.890000000596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5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46.964890000000594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tabSelected="1" zoomScalePageLayoutView="0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:U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105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7561.491363636364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7561.5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7561.5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7561.5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7561.5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7561.5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7561.5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7561.5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7561.5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7561.5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7561.5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7561.5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7561.5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7561.5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7561.5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7561.5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7561.5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7561.5</v>
      </c>
      <c r="R21" s="102">
        <v>0</v>
      </c>
      <c r="S21" s="103">
        <v>157.1</v>
      </c>
      <c r="T21" s="104">
        <v>0.4</v>
      </c>
      <c r="U21" s="111">
        <v>0</v>
      </c>
      <c r="V21" s="112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7561.5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7561.5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7561.5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14.399999999999991</v>
      </c>
      <c r="N25" s="65">
        <v>16141.6</v>
      </c>
      <c r="O25" s="65">
        <v>15400</v>
      </c>
      <c r="P25" s="3">
        <f>N25/O25</f>
        <v>1.0481558441558443</v>
      </c>
      <c r="Q25" s="2">
        <v>7561.5</v>
      </c>
      <c r="R25" s="102">
        <v>0</v>
      </c>
      <c r="S25" s="103">
        <v>0</v>
      </c>
      <c r="T25" s="104">
        <v>0</v>
      </c>
      <c r="U25" s="111">
        <v>0</v>
      </c>
      <c r="V25" s="112"/>
      <c r="W25" s="68">
        <f t="shared" si="3"/>
        <v>0</v>
      </c>
    </row>
    <row r="26" spans="1:23" ht="13.5" thickBot="1">
      <c r="A26" s="10">
        <v>43677</v>
      </c>
      <c r="B26" s="65"/>
      <c r="C26" s="74"/>
      <c r="D26" s="106"/>
      <c r="E26" s="106">
        <f t="shared" si="2"/>
        <v>0</v>
      </c>
      <c r="F26" s="78"/>
      <c r="G26" s="65"/>
      <c r="H26" s="65"/>
      <c r="I26" s="78"/>
      <c r="J26" s="78"/>
      <c r="K26" s="78"/>
      <c r="L26" s="78"/>
      <c r="M26" s="65">
        <f t="shared" si="0"/>
        <v>0</v>
      </c>
      <c r="N26" s="65"/>
      <c r="O26" s="65">
        <v>3600</v>
      </c>
      <c r="P26" s="3">
        <f t="shared" si="1"/>
        <v>0</v>
      </c>
      <c r="Q26" s="2">
        <v>7561.5</v>
      </c>
      <c r="R26" s="98"/>
      <c r="S26" s="99"/>
      <c r="T26" s="100"/>
      <c r="U26" s="126"/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95571.07</v>
      </c>
      <c r="C27" s="85">
        <f t="shared" si="4"/>
        <v>4765.8</v>
      </c>
      <c r="D27" s="107">
        <f t="shared" si="4"/>
        <v>4765.8</v>
      </c>
      <c r="E27" s="107">
        <f t="shared" si="4"/>
        <v>0</v>
      </c>
      <c r="F27" s="85">
        <f t="shared" si="4"/>
        <v>8585.14</v>
      </c>
      <c r="G27" s="85">
        <f t="shared" si="4"/>
        <v>19660.11</v>
      </c>
      <c r="H27" s="85">
        <f t="shared" si="4"/>
        <v>32448.99</v>
      </c>
      <c r="I27" s="85">
        <f t="shared" si="4"/>
        <v>1997.31</v>
      </c>
      <c r="J27" s="85">
        <f t="shared" si="4"/>
        <v>504.54</v>
      </c>
      <c r="K27" s="85">
        <f t="shared" si="4"/>
        <v>753.6</v>
      </c>
      <c r="L27" s="85">
        <f t="shared" si="4"/>
        <v>655</v>
      </c>
      <c r="M27" s="84">
        <f t="shared" si="4"/>
        <v>1411.2499999999986</v>
      </c>
      <c r="N27" s="84">
        <f t="shared" si="4"/>
        <v>166352.81000000003</v>
      </c>
      <c r="O27" s="84">
        <f t="shared" si="4"/>
        <v>164000</v>
      </c>
      <c r="P27" s="86">
        <f>N27/O27</f>
        <v>1.0143464024390245</v>
      </c>
      <c r="Q27" s="2"/>
      <c r="R27" s="75">
        <f>SUM(R4:R26)</f>
        <v>962.5</v>
      </c>
      <c r="S27" s="75">
        <f>SUM(S4:S26)</f>
        <v>194.6</v>
      </c>
      <c r="T27" s="75">
        <f>SUM(T4:T26)</f>
        <v>32.94</v>
      </c>
      <c r="U27" s="128">
        <f>SUM(U4:U26)</f>
        <v>0</v>
      </c>
      <c r="V27" s="129"/>
      <c r="W27" s="110">
        <f>R27+S27+U27+T27+V27</f>
        <v>1190.04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43677</v>
      </c>
      <c r="S32" s="131">
        <v>5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43677</v>
      </c>
      <c r="S42" s="120">
        <v>46.964890000000594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106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107</v>
      </c>
      <c r="P27" s="161"/>
    </row>
    <row r="28" spans="1:16" ht="30.75" customHeight="1">
      <c r="A28" s="151"/>
      <c r="B28" s="44" t="s">
        <v>102</v>
      </c>
      <c r="C28" s="22" t="s">
        <v>23</v>
      </c>
      <c r="D28" s="44" t="str">
        <f>B28</f>
        <v>план на січень-липень 2019р.</v>
      </c>
      <c r="E28" s="22" t="str">
        <f>C28</f>
        <v>факт</v>
      </c>
      <c r="F28" s="43" t="str">
        <f>B28</f>
        <v>план на січень-липень 2019р.</v>
      </c>
      <c r="G28" s="58" t="str">
        <f>C28</f>
        <v>факт</v>
      </c>
      <c r="H28" s="44" t="str">
        <f>B28</f>
        <v>план на січень-липень 2019р.</v>
      </c>
      <c r="I28" s="22" t="str">
        <f>C28</f>
        <v>факт</v>
      </c>
      <c r="J28" s="43"/>
      <c r="K28" s="58"/>
      <c r="L28" s="41" t="str">
        <f>D28</f>
        <v>план на січень-липень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липень!S42</f>
        <v>46.964890000000594</v>
      </c>
      <c r="B29" s="45">
        <v>45070</v>
      </c>
      <c r="C29" s="45">
        <v>1481.69</v>
      </c>
      <c r="D29" s="45">
        <v>13733</v>
      </c>
      <c r="E29" s="45">
        <v>207.71</v>
      </c>
      <c r="F29" s="45">
        <v>10025</v>
      </c>
      <c r="G29" s="45">
        <v>3469.75</v>
      </c>
      <c r="H29" s="45">
        <v>14</v>
      </c>
      <c r="I29" s="45">
        <v>12</v>
      </c>
      <c r="J29" s="45"/>
      <c r="K29" s="45"/>
      <c r="L29" s="59">
        <f>H29+F29+D29+J29+B29</f>
        <v>68842</v>
      </c>
      <c r="M29" s="46">
        <f>C29+E29+G29+I29</f>
        <v>5171.15</v>
      </c>
      <c r="N29" s="47">
        <f>M29-L29</f>
        <v>-63670.85</v>
      </c>
      <c r="O29" s="162">
        <f>липень!S32</f>
        <v>5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675514.1</v>
      </c>
      <c r="C48" s="28">
        <v>658230.17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116370.29999999999</v>
      </c>
      <c r="C49" s="28">
        <v>107399.82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182966.59999999998</v>
      </c>
      <c r="C50" s="28">
        <v>197910.22999999998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25471.45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69195.6</v>
      </c>
      <c r="C52" s="28">
        <v>66392.95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4265.3</v>
      </c>
      <c r="C53" s="28"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5769.86</v>
      </c>
      <c r="C54" s="28">
        <v>6874.36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23789.60000000011</v>
      </c>
      <c r="C55" s="12">
        <v>21351.680000000302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1104648.56</v>
      </c>
      <c r="C56" s="9">
        <v>1088510.3500000003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45070</v>
      </c>
      <c r="C58" s="9">
        <f>C29</f>
        <v>1481.69</v>
      </c>
    </row>
    <row r="59" spans="1:3" ht="25.5">
      <c r="A59" s="76" t="s">
        <v>53</v>
      </c>
      <c r="B59" s="9">
        <f>D29</f>
        <v>13733</v>
      </c>
      <c r="C59" s="9">
        <f>E29</f>
        <v>207.71</v>
      </c>
    </row>
    <row r="60" spans="1:3" ht="12.75">
      <c r="A60" s="76" t="s">
        <v>54</v>
      </c>
      <c r="B60" s="9">
        <f>F29</f>
        <v>10025</v>
      </c>
      <c r="C60" s="9">
        <f>G29</f>
        <v>3469.75</v>
      </c>
    </row>
    <row r="61" spans="1:3" ht="25.5">
      <c r="A61" s="76" t="s">
        <v>55</v>
      </c>
      <c r="B61" s="9">
        <f>H29</f>
        <v>14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7" sqref="G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2019-07-31T12:06:59Z</dcterms:modified>
  <cp:category/>
  <cp:version/>
  <cp:contentType/>
  <cp:contentStatus/>
</cp:coreProperties>
</file>